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Wn+q08wPb2LZJ5Ked5QC+o8paEc7Y1FtwM+jmR5aM6VIeDcYUJrUTY6k3O7k4GEhoXZhiMN4Pe0JWON/Mrh6g==" workbookSaltValue="4gleG8sCWqG8g4lkutQfo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E85" i="4"/>
  <c r="BB10" i="4"/>
  <c r="AT10" i="4"/>
  <c r="AL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<sst xmlns="http://schemas.openxmlformats.org/spreadsheetml/2006/main" count="237" uniqueCount="124">
  <si>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</si>
  <si>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</si>
  <si>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</si>
  <si>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</si>
  <si>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</si>
  <si>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</si>
  <si>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</si>
  <si>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</si>
  <si>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</si>
  <si>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</si>
  <si>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</si>
  <si>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</si>
  <si>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</si>
  <si>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</si>
  <si>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</si>
  <si>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</si>
  <si>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</si>
  <si>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</si>
  <si>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</si>
  <si>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</si>
  <si>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</si>
  <si>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</si>
  <si>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</si>
  <si>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</si>
  <si>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</si>
  <si>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</si>
  <si>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</si>
  <si>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</si>
  <si>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</si>
  <si>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</si>
  <si>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</si>
  <si>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</si>
  <si>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</si>
  <si>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</si>
  <si>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</si>
  <si>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</si>
  <si>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</si>
  <si>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</si>
  <si>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</si>
  <si>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</si>
  <si>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</si>
  <si>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</si>
  <si>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</si>
  <si>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</si>
  <si>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</si>
  <si>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</si>
  <si>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</si>
  <si>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</si>
  <si>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</si>
  <si>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</si>
  <si>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</si>
  <si>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</si>
  <si>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</si>
  <si>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</si>
  <si>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</si>
  <si>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</si>
  <si>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</si>
  <si>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</si>
  <si>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</si>
  <si>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</si>
  <si>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</si>
  <si>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</si>
  <si>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</si>
  <si>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</si>
  <si>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</si>
  <si>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</si>
  <si>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</si>
  <si>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</si>
  <si>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</si>
  <si>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</si>
  <si>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</si>
  <si>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</si>
  <si>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</si>
  <si>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</si>
  <si>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</si>
  <si>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</si>
  <si>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</si>
  <si>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</si>
  <si>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</si>
  <si>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</si>
  <si>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</si>
  <si>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</si>
  <si>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</si>
  <si>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</si>
  <si>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</si>
  <si>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</si>
  <si>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</si>
  <si>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</si>
  <si>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</si>
  <si>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</si>
  <si>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</si>
  <si>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</si>
  <si>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</si>
  <si>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</si>
  <si>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</si>
  <si>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</si>
  <si>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</si>
  <si>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</si>
  <si>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</si>
  <si>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</si>
  <si>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</si>
  <si>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</si>
  <si>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</si>
  <si>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</si>
  <si>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</si>
  <si>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</si>
  <si>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</si>
  <si>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</si>
  <si>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御蔵島村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</si>
  <si>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</si>
  <si>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</si>
  <si>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</si>
  <si>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</si>
  <si>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</si>
  <si>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</si>
  <si>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</si>
  <si>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</si>
  <si>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</si>
  <si>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</si>
  <si>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</si>
  <si>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</si>
  <si>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本村の収益的収支比率は単年度で赤字となっており、経営改善に向け、料金回収率や設備投資の見直しといった取組が必要となる。
④企業債残高対給水収益比率
　現状、類似団体の平均値を下回っているが、今後設備更新等を実施予定であり、適切な投資規模と料金水準を見定めた経営計画が必要となる。
⑤料金回収率
　本村では100％を下回っており、適切な料金収入の確保が必要となっている。
⑥給水原価
　本村の給水原価は類似団体と比し低いが、新たな設備投資に係る地方債償還等により高まる可能性がある。
⑦施設利用率
　平均の水道施設利用率は余裕があるが、夏季に配水能力の上限まで達する場合がある。
⑧有収率
　本村の有収率は高く、施設の稼働状況が収益に反映されているといえる。</t>
    <phoneticPr fontId="4"/>
  </si>
  <si>
    <t>　単年度の収益的収支は赤字となっており、事業運営に必要最低限の総費用（地方債償還金を含む）を賄うだけの収益確保ができていない。
　管路更新等の事業維持に不可欠な設備投資が今後見込まれており、財源の確保や経営に与える影響等を踏まえ、適切な料金収入の確保を含む経営改善の実施や、投資計画等の見直しなどを行う必要がある。</t>
    <phoneticPr fontId="4"/>
  </si>
  <si>
    <t>③管路更新率
　過去５年の更新は無いが、都道の更新工事及び耐用寿命の迫るものなど、優先順位の高いものから着手し、平成30年度より5か年で5％の更新を目途としている。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</si>
</sst>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2-4575-B3A2-AFE65997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44192"/>
        <c:axId val="8954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22-4575-B3A2-AFE65997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4192"/>
        <c:axId val="89546112"/>
      </c:lineChart>
      <c:dateAx>
        <c:axId val="8954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46112"/>
        <c:crosses val="autoZero"/>
        <c:auto val="1"/>
        <c:lblOffset val="100"/>
        <c:baseTimeUnit val="years"/>
      </c:dateAx>
      <c:valAx>
        <c:axId val="8954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4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54.85</c:v>
                </c:pt>
                <c:pt idx="1">
                  <c:v>54.52</c:v>
                </c:pt>
                <c:pt idx="2">
                  <c:v>54.56</c:v>
                </c:pt>
                <c:pt idx="3">
                  <c:v>56.9</c:v>
                </c:pt>
                <c:pt idx="4">
                  <c:v>50.97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32-4131-9279-8C4D8A6F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36672"/>
        <c:axId val="9623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32-4131-9279-8C4D8A6F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6672"/>
        <c:axId val="96238592"/>
      </c:lineChart>
      <c:dateAx>
        <c:axId val="9623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38592"/>
        <c:crosses val="autoZero"/>
        <c:auto val="1"/>
        <c:lblOffset val="100"/>
        <c:baseTimeUnit val="years"/>
      </c:dateAx>
      <c:valAx>
        <c:axId val="9623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3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91.15</c:v>
                </c:pt>
                <c:pt idx="1">
                  <c:v>89.72</c:v>
                </c:pt>
                <c:pt idx="2">
                  <c:v>89.93</c:v>
                </c:pt>
                <c:pt idx="3">
                  <c:v>89.71</c:v>
                </c:pt>
                <c:pt idx="4">
                  <c:v>88.59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19-4645-8911-7D81E718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51744"/>
        <c:axId val="963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19-4645-8911-7D81E718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744"/>
        <c:axId val="96353664"/>
      </c:lineChart>
      <c:dateAx>
        <c:axId val="9635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53664"/>
        <c:crosses val="autoZero"/>
        <c:auto val="1"/>
        <c:lblOffset val="100"/>
        <c:baseTimeUnit val="years"/>
      </c:date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5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80.3</c:v>
                </c:pt>
                <c:pt idx="1">
                  <c:v>83.85</c:v>
                </c:pt>
                <c:pt idx="2">
                  <c:v>57.4</c:v>
                </c:pt>
                <c:pt idx="3">
                  <c:v>67.78</c:v>
                </c:pt>
                <c:pt idx="4">
                  <c:v>58.05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8-43D8-A284-A6D5E9CA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77344"/>
        <c:axId val="948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78-43D8-A284-A6D5E9CA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7344"/>
        <c:axId val="94830592"/>
      </c:lineChart>
      <c:dateAx>
        <c:axId val="8957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30592"/>
        <c:crosses val="autoZero"/>
        <c:auto val="1"/>
        <c:lblOffset val="100"/>
        <c:baseTimeUnit val="years"/>
      </c:dateAx>
      <c:valAx>
        <c:axId val="948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7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5-45AD-BF4E-111A21D5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7472"/>
        <c:axId val="948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F5-45AD-BF4E-111A21D5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7472"/>
        <c:axId val="94859648"/>
      </c:lineChart>
      <c:dateAx>
        <c:axId val="9485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59648"/>
        <c:crosses val="autoZero"/>
        <c:auto val="1"/>
        <c:lblOffset val="100"/>
        <c:baseTimeUnit val="years"/>
      </c:dateAx>
      <c:valAx>
        <c:axId val="948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5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7-4BED-97FE-7EAB02EC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1104"/>
        <c:axId val="9491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7-4BED-97FE-7EAB02EC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1104"/>
        <c:axId val="94917376"/>
      </c:lineChart>
      <c:dateAx>
        <c:axId val="9491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17376"/>
        <c:crosses val="autoZero"/>
        <c:auto val="1"/>
        <c:lblOffset val="100"/>
        <c:baseTimeUnit val="years"/>
      </c:dateAx>
      <c:valAx>
        <c:axId val="9491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1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3-4BDD-AB02-B50B8B2E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4624"/>
        <c:axId val="949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C3-4BDD-AB02-B50B8B2E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4624"/>
        <c:axId val="94956544"/>
      </c:lineChart>
      <c:dateAx>
        <c:axId val="949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56544"/>
        <c:crosses val="autoZero"/>
        <c:auto val="1"/>
        <c:lblOffset val="100"/>
        <c:baseTimeUnit val="years"/>
      </c:dateAx>
      <c:valAx>
        <c:axId val="949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C-47C5-99E7-CF63B644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84064"/>
        <c:axId val="9499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C-47C5-99E7-CF63B644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4064"/>
        <c:axId val="94994432"/>
      </c:lineChart>
      <c:dateAx>
        <c:axId val="9498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94432"/>
        <c:crosses val="autoZero"/>
        <c:auto val="1"/>
        <c:lblOffset val="100"/>
        <c:baseTimeUnit val="years"/>
      </c:dateAx>
      <c:valAx>
        <c:axId val="9499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8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976.35</c:v>
                </c:pt>
                <c:pt idx="1">
                  <c:v>936.16</c:v>
                </c:pt>
                <c:pt idx="2">
                  <c:v>872.95</c:v>
                </c:pt>
                <c:pt idx="3">
                  <c:v>768.09</c:v>
                </c:pt>
                <c:pt idx="4">
                  <c:v>841.41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B-4C74-BB76-BE3BFAFA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43232"/>
        <c:axId val="961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7B-4C74-BB76-BE3BFAFA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3232"/>
        <c:axId val="96145408"/>
      </c:lineChart>
      <c:dateAx>
        <c:axId val="9614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45408"/>
        <c:crosses val="autoZero"/>
        <c:auto val="1"/>
        <c:lblOffset val="100"/>
        <c:baseTimeUnit val="years"/>
      </c:dateAx>
      <c:valAx>
        <c:axId val="961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4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67.39</c:v>
                </c:pt>
                <c:pt idx="1">
                  <c:v>69.06</c:v>
                </c:pt>
                <c:pt idx="2">
                  <c:v>47.44</c:v>
                </c:pt>
                <c:pt idx="3">
                  <c:v>56.88</c:v>
                </c:pt>
                <c:pt idx="4">
                  <c:v>47.78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A-49BA-B207-F12005D0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0752"/>
        <c:axId val="9617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FA-49BA-B207-F12005D0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0752"/>
        <c:axId val="96172672"/>
      </c:lineChart>
      <c:dateAx>
        <c:axId val="9617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72672"/>
        <c:crosses val="autoZero"/>
        <c:auto val="1"/>
        <c:lblOffset val="100"/>
        <c:baseTimeUnit val="years"/>
      </c:dateAx>
      <c:valAx>
        <c:axId val="9617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7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120.26</c:v>
                </c:pt>
                <c:pt idx="1">
                  <c:v>118.28</c:v>
                </c:pt>
                <c:pt idx="2">
                  <c:v>172.78</c:v>
                </c:pt>
                <c:pt idx="3">
                  <c:v>147.86000000000001</c:v>
                </c:pt>
                <c:pt idx="4">
                  <c:v>169.18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00-47F5-A131-8756DB42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7616"/>
        <c:axId val="962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00-47F5-A131-8756DB42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7616"/>
        <c:axId val="96209536"/>
      </c:lineChart>
      <c:dateAx>
        <c:axId val="962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09536"/>
        <c:crosses val="autoZero"/>
        <c:auto val="1"/>
        <c:lblOffset val="100"/>
        <c:baseTimeUnit val="years"/>
      </c:dateAx>
      <c:valAx>
        <c:axId val="962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0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東京都　御蔵島村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320</v>
      </c>
      <c r="AM8" s="49"/>
      <c r="AN8" s="49"/>
      <c r="AO8" s="49"/>
      <c r="AP8" s="49"/>
      <c r="AQ8" s="49"/>
      <c r="AR8" s="49"/>
      <c r="AS8" s="49"/>
      <c r="AT8" s="45">
        <f>データ!$S$6</f>
        <v>20.54</v>
      </c>
      <c r="AU8" s="45"/>
      <c r="AV8" s="45"/>
      <c r="AW8" s="45"/>
      <c r="AX8" s="45"/>
      <c r="AY8" s="45"/>
      <c r="AZ8" s="45"/>
      <c r="BA8" s="45"/>
      <c r="BB8" s="45">
        <f>データ!$T$6</f>
        <v>15.58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100</v>
      </c>
      <c r="Q10" s="45"/>
      <c r="R10" s="45"/>
      <c r="S10" s="45"/>
      <c r="T10" s="45"/>
      <c r="U10" s="45"/>
      <c r="V10" s="45"/>
      <c r="W10" s="49">
        <f>データ!$Q$6</f>
        <v>1350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309</v>
      </c>
      <c r="AM10" s="49"/>
      <c r="AN10" s="49"/>
      <c r="AO10" s="49"/>
      <c r="AP10" s="49"/>
      <c r="AQ10" s="49"/>
      <c r="AR10" s="49"/>
      <c r="AS10" s="49"/>
      <c r="AT10" s="45">
        <f>データ!$V$6</f>
        <v>0.19</v>
      </c>
      <c r="AU10" s="45"/>
      <c r="AV10" s="45"/>
      <c r="AW10" s="45"/>
      <c r="AX10" s="45"/>
      <c r="AY10" s="45"/>
      <c r="AZ10" s="45"/>
      <c r="BA10" s="45"/>
      <c r="BB10" s="45">
        <f>データ!$W$6</f>
        <v>1626.32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121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cn7hgc+9phXdy5SRa7VZhdKoDI7wgnJR6lUlnod50rM1ytYTSolycAesTVBbbxEPzDEfuiO/mIWuhzkCnq6lag==" saltValue="6O2jKJT4n/a8Qhai3fFx9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133825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東京都　御蔵島村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1350</v>
      </c>
      <c r="R6" s="34">
        <f t="shared" si="3"/>
        <v>320</v>
      </c>
      <c r="S6" s="34">
        <f t="shared" si="3"/>
        <v>20.54</v>
      </c>
      <c r="T6" s="34">
        <f t="shared" si="3"/>
        <v>15.58</v>
      </c>
      <c r="U6" s="34">
        <f t="shared" si="3"/>
        <v>309</v>
      </c>
      <c r="V6" s="34">
        <f t="shared" si="3"/>
        <v>0.19</v>
      </c>
      <c r="W6" s="34">
        <f t="shared" si="3"/>
        <v>1626.32</v>
      </c>
      <c r="X6" s="35">
        <f>IF(X7="",NA(),X7)</f>
        <v>80.3</v>
      </c>
      <c r="Y6" s="35">
        <f t="shared" ref="Y6:AG6" si="4">IF(Y7="",NA(),Y7)</f>
        <v>83.85</v>
      </c>
      <c r="Z6" s="35">
        <f t="shared" si="4"/>
        <v>57.4</v>
      </c>
      <c r="AA6" s="35">
        <f t="shared" si="4"/>
        <v>67.78</v>
      </c>
      <c r="AB6" s="35">
        <f t="shared" si="4"/>
        <v>58.05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976.35</v>
      </c>
      <c r="BF6" s="35">
        <f t="shared" ref="BF6:BN6" si="7">IF(BF7="",NA(),BF7)</f>
        <v>936.16</v>
      </c>
      <c r="BG6" s="35">
        <f t="shared" si="7"/>
        <v>872.95</v>
      </c>
      <c r="BH6" s="35">
        <f t="shared" si="7"/>
        <v>768.09</v>
      </c>
      <c r="BI6" s="35">
        <f t="shared" si="7"/>
        <v>841.41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67.39</v>
      </c>
      <c r="BQ6" s="35">
        <f t="shared" ref="BQ6:BY6" si="8">IF(BQ7="",NA(),BQ7)</f>
        <v>69.06</v>
      </c>
      <c r="BR6" s="35">
        <f t="shared" si="8"/>
        <v>47.44</v>
      </c>
      <c r="BS6" s="35">
        <f t="shared" si="8"/>
        <v>56.88</v>
      </c>
      <c r="BT6" s="35">
        <f t="shared" si="8"/>
        <v>47.78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120.26</v>
      </c>
      <c r="CB6" s="35">
        <f t="shared" ref="CB6:CJ6" si="9">IF(CB7="",NA(),CB7)</f>
        <v>118.28</v>
      </c>
      <c r="CC6" s="35">
        <f t="shared" si="9"/>
        <v>172.78</v>
      </c>
      <c r="CD6" s="35">
        <f t="shared" si="9"/>
        <v>147.86000000000001</v>
      </c>
      <c r="CE6" s="35">
        <f t="shared" si="9"/>
        <v>169.18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54.85</v>
      </c>
      <c r="CM6" s="35">
        <f t="shared" ref="CM6:CU6" si="10">IF(CM7="",NA(),CM7)</f>
        <v>54.52</v>
      </c>
      <c r="CN6" s="35">
        <f t="shared" si="10"/>
        <v>54.56</v>
      </c>
      <c r="CO6" s="35">
        <f t="shared" si="10"/>
        <v>56.9</v>
      </c>
      <c r="CP6" s="35">
        <f t="shared" si="10"/>
        <v>50.97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91.15</v>
      </c>
      <c r="CX6" s="35">
        <f t="shared" ref="CX6:DF6" si="11">IF(CX7="",NA(),CX7)</f>
        <v>89.72</v>
      </c>
      <c r="CY6" s="35">
        <f t="shared" si="11"/>
        <v>89.93</v>
      </c>
      <c r="CZ6" s="35">
        <f t="shared" si="11"/>
        <v>89.71</v>
      </c>
      <c r="DA6" s="35">
        <f t="shared" si="11"/>
        <v>88.59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133825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100</v>
      </c>
      <c r="Q7" s="38">
        <v>1350</v>
      </c>
      <c r="R7" s="38">
        <v>320</v>
      </c>
      <c r="S7" s="38">
        <v>20.54</v>
      </c>
      <c r="T7" s="38">
        <v>15.58</v>
      </c>
      <c r="U7" s="38">
        <v>309</v>
      </c>
      <c r="V7" s="38">
        <v>0.19</v>
      </c>
      <c r="W7" s="38">
        <v>1626.32</v>
      </c>
      <c r="X7" s="38">
        <v>80.3</v>
      </c>
      <c r="Y7" s="38">
        <v>83.85</v>
      </c>
      <c r="Z7" s="38">
        <v>57.4</v>
      </c>
      <c r="AA7" s="38">
        <v>67.78</v>
      </c>
      <c r="AB7" s="38">
        <v>58.05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976.35</v>
      </c>
      <c r="BF7" s="38">
        <v>936.16</v>
      </c>
      <c r="BG7" s="38">
        <v>872.95</v>
      </c>
      <c r="BH7" s="38">
        <v>768.09</v>
      </c>
      <c r="BI7" s="38">
        <v>841.41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67.39</v>
      </c>
      <c r="BQ7" s="38">
        <v>69.06</v>
      </c>
      <c r="BR7" s="38">
        <v>47.44</v>
      </c>
      <c r="BS7" s="38">
        <v>56.88</v>
      </c>
      <c r="BT7" s="38">
        <v>47.78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120.26</v>
      </c>
      <c r="CB7" s="38">
        <v>118.28</v>
      </c>
      <c r="CC7" s="38">
        <v>172.78</v>
      </c>
      <c r="CD7" s="38">
        <v>147.86000000000001</v>
      </c>
      <c r="CE7" s="38">
        <v>169.18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54.85</v>
      </c>
      <c r="CM7" s="38">
        <v>54.52</v>
      </c>
      <c r="CN7" s="38">
        <v>54.56</v>
      </c>
      <c r="CO7" s="38">
        <v>56.9</v>
      </c>
      <c r="CP7" s="38">
        <v>50.97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91.15</v>
      </c>
      <c r="CX7" s="38">
        <v>89.72</v>
      </c>
      <c r="CY7" s="38">
        <v>89.93</v>
      </c>
      <c r="CZ7" s="38">
        <v>89.71</v>
      </c>
      <c r="DA7" s="38">
        <v>88.59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2019-02-26T05:22:27Z</cp:lastPrinted>
  <dcterms:created xsi:type="dcterms:W3CDTF">2018-12-03T08:42:35Z</dcterms:created>
  <dcterms:modified xsi:type="dcterms:W3CDTF">2019-02-26T05:22:28Z</dcterms:modified>
  <cp:category/>
</cp:coreProperties>
</file>